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4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kwok/Dropbox/ACSA-AIA COTE/TTRequirements 2017-18/Spreadsheet/"/>
    </mc:Choice>
  </mc:AlternateContent>
  <bookViews>
    <workbookView xWindow="60" yWindow="760" windowWidth="25600" windowHeight="1366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D27" i="1"/>
  <c r="E21" i="1"/>
  <c r="F21" i="1"/>
  <c r="E22" i="1"/>
  <c r="F22" i="1"/>
  <c r="E23" i="1"/>
  <c r="F23" i="1"/>
  <c r="E20" i="1"/>
  <c r="E27" i="1"/>
  <c r="F20" i="1"/>
  <c r="F27" i="1"/>
  <c r="F28" i="1"/>
  <c r="F29" i="1"/>
</calcChain>
</file>

<file path=xl/sharedStrings.xml><?xml version="1.0" encoding="utf-8"?>
<sst xmlns="http://schemas.openxmlformats.org/spreadsheetml/2006/main" count="97" uniqueCount="90">
  <si>
    <t>Area Description</t>
  </si>
  <si>
    <t>Runoff Coefficient C</t>
  </si>
  <si>
    <t>Business</t>
  </si>
  <si>
    <t>  Downtown</t>
  </si>
  <si>
    <t>0.70-0.95</t>
  </si>
  <si>
    <t>  Neighborhood</t>
  </si>
  <si>
    <t>0.50-0.70</t>
  </si>
  <si>
    <t>Residential</t>
  </si>
  <si>
    <t>  Single-Family</t>
  </si>
  <si>
    <t>0.30-0.50</t>
  </si>
  <si>
    <t>  Multiunits, detached</t>
  </si>
  <si>
    <t>0.40-0.60</t>
  </si>
  <si>
    <t>  Multiunits, attached</t>
  </si>
  <si>
    <t>0.60-0.75</t>
  </si>
  <si>
    <t>  Residential (suburban)</t>
  </si>
  <si>
    <t>0.25-0.40</t>
  </si>
  <si>
    <t>  Apartment</t>
  </si>
  <si>
    <t>Industrial</t>
  </si>
  <si>
    <t>  Light</t>
  </si>
  <si>
    <t>0.50-0.80</t>
  </si>
  <si>
    <t>  Heavy</t>
  </si>
  <si>
    <t>0.60-0.90</t>
  </si>
  <si>
    <t>  Parks, cemeteries</t>
  </si>
  <si>
    <t>0.10-0.25</t>
  </si>
  <si>
    <t>  Playgrounds</t>
  </si>
  <si>
    <t>0.20-0.35</t>
  </si>
  <si>
    <t>  Railroad yard</t>
  </si>
  <si>
    <t>  Unimproved</t>
  </si>
  <si>
    <t>0.10-0.30</t>
  </si>
  <si>
    <t>Character of surface</t>
  </si>
  <si>
    <t>Pavement</t>
  </si>
  <si>
    <t>  Asphaltic and concrete</t>
  </si>
  <si>
    <t>  Brick</t>
  </si>
  <si>
    <t>0.70-0.85</t>
  </si>
  <si>
    <t>  Roofs</t>
  </si>
  <si>
    <t>0.75-0.95</t>
  </si>
  <si>
    <t>Lawns, sandy soil</t>
  </si>
  <si>
    <t>  Flat, 2 percent</t>
  </si>
  <si>
    <t>0.05-0.10</t>
  </si>
  <si>
    <t>  Average, 2-7 percent</t>
  </si>
  <si>
    <t>0.10-0.15</t>
  </si>
  <si>
    <t>  Steep, 7 percent</t>
  </si>
  <si>
    <t>0.15-0.20</t>
  </si>
  <si>
    <t>Lawns, heavy soil</t>
  </si>
  <si>
    <t>0.13-0.17</t>
  </si>
  <si>
    <t>0.18-0.22</t>
  </si>
  <si>
    <t>0.25-0.35</t>
  </si>
  <si>
    <t>Surface</t>
  </si>
  <si>
    <t>Runoff Coefficient</t>
  </si>
  <si>
    <t>Area (sf)</t>
  </si>
  <si>
    <t>#</t>
  </si>
  <si>
    <t>Roof</t>
  </si>
  <si>
    <t>Asphalt</t>
  </si>
  <si>
    <t>Grass</t>
  </si>
  <si>
    <t>Pavers</t>
  </si>
  <si>
    <t>Sub Total</t>
  </si>
  <si>
    <t xml:space="preserve">24 Hour 2 year event </t>
  </si>
  <si>
    <t>(4) List all surfaces that cover the site under the surface column and their area in square feet</t>
  </si>
  <si>
    <t xml:space="preserve">(6) The calculated percentage is the amount of stormwater managed onsite. Adjust storage capacity or </t>
  </si>
  <si>
    <t>Projecting forward:</t>
  </si>
  <si>
    <t>https://www.epa.gov/climate-indicators/printer-friendly-pdf-downloads-indicator-text-and-figures</t>
  </si>
  <si>
    <t>https://www.ipcc.ch/ipccreports/tar/wg1/032.htm</t>
  </si>
  <si>
    <t>IPCC</t>
  </si>
  <si>
    <t>https://www.ipcc.ch/publications_and_data/ar4/wg1/en/ch10s10-3-6-1.html</t>
  </si>
  <si>
    <t>inches</t>
  </si>
  <si>
    <t>(2) Converts The 24-hour 2-year rainfall event from inches to feet.</t>
  </si>
  <si>
    <t>ft</t>
  </si>
  <si>
    <t>cf</t>
  </si>
  <si>
    <t>Rain event depth</t>
  </si>
  <si>
    <t>Water-detaining storage capacity</t>
  </si>
  <si>
    <t>Site location</t>
  </si>
  <si>
    <t>Data from:</t>
  </si>
  <si>
    <t>run off into municipal drainage systems or flow onto adjacent sites.  This runoff may be laden with pollutants (oil from cars, particulates…)</t>
  </si>
  <si>
    <t>You can reduce your project's impact by providing onsite storage by providing onsite storage and then either percolating the detained water into</t>
  </si>
  <si>
    <t>the soils, or releasing the stored water slowly over a period of days after filtering the released water through swales with plants or through mechanical filters.</t>
  </si>
  <si>
    <t>Incident water Volume (cf) = Area (sf) * Rainfall depth (ft)</t>
  </si>
  <si>
    <t>Runoff Volume (cf) = Incident Volume (cf) *Runoff Coefficient</t>
  </si>
  <si>
    <t>(3) Enter the amount of water storage onsite (e.g. cistern, detention pond, etc)</t>
  </si>
  <si>
    <t>Runoff volume</t>
  </si>
  <si>
    <t xml:space="preserve">Percentage of rainfall incident in 2yr 24h event not immediately leaving site </t>
  </si>
  <si>
    <t>"managed onsite"</t>
  </si>
  <si>
    <t xml:space="preserve">     use more pervious surfaces to increase the percentage managed onsite</t>
  </si>
  <si>
    <t xml:space="preserve">       the lower portion is relevant for much larger scale projects (whole neighborhoods…)</t>
  </si>
  <si>
    <t>(5) The upper portion of the table at right provides runoff coefficients for typical surfaces (roofs, lawns…);</t>
  </si>
  <si>
    <t xml:space="preserve">      [This is the depth of rain falling over a 24h period during the heaviest event that happens, on average, every 2 years.]</t>
  </si>
  <si>
    <t>If your project is entirely covered by impervious surfaces and you have no cisterns or detention ponds, much of the rain falling  on your site will</t>
  </si>
  <si>
    <t>and may, in heavy rainfall events, overwhelm municipal systems, causing flooding or contamination with sewage.</t>
  </si>
  <si>
    <t xml:space="preserve">Stormwater Detained or Managed on Site </t>
  </si>
  <si>
    <r>
      <t xml:space="preserve">(1) Look up this value on the provided </t>
    </r>
    <r>
      <rPr>
        <b/>
        <i/>
        <sz val="11"/>
        <color rgb="FF0070C0"/>
        <rFont val="Calibri"/>
        <scheme val="minor"/>
      </rPr>
      <t>24-hour, 2 year event PDF plot</t>
    </r>
    <r>
      <rPr>
        <i/>
        <sz val="11"/>
        <color rgb="FF0070C0"/>
        <rFont val="Calibri"/>
        <family val="2"/>
        <scheme val="minor"/>
      </rPr>
      <t xml:space="preserve"> (for the US), or by web search; typically between 1 and 6 inches</t>
    </r>
  </si>
  <si>
    <t>24-hour, 2 year event plot extracted from: http://www.nws.noaa.gov/oh/hdsc/PF_documents/TechnicalPaper_No40.pdf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</si>
</sst>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3"/>
      <name val="Arial Narrow"/>
      <family val="2"/>
    </font>
    <font>
      <i/>
      <sz val="11"/>
      <color rgb="FF7F7F7F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color rgb="FF0070C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9" fontId="3" fillId="0" borderId="0" applyFont="0" applyFill="0" applyBorder="0" applyAlignment="0" applyProtection="0"/>
    <xf numFmtId="0" fontId="4" fillId="2" borderId="5" applyNumberFormat="0" applyAlignment="0" applyProtection="0"/>
    <xf numFmtId="0" fontId="5" fillId="0" borderId="6" applyNumberFormat="0" applyFill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/>
    <xf numFmtId="1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4" fillId="2" borderId="5" xfId="2"/>
    <xf numFmtId="0" fontId="5" fillId="0" borderId="6" xfId="3"/>
    <xf numFmtId="0" fontId="3" fillId="3" borderId="0" xfId="4"/>
    <xf numFmtId="0" fontId="5" fillId="3" borderId="0" xfId="4" applyFont="1"/>
    <xf numFmtId="9" fontId="5" fillId="3" borderId="0" xfId="1" applyFont="1" applyFill="1"/>
    <xf numFmtId="0" fontId="8" fillId="0" borderId="0" xfId="5" applyFont="1"/>
    <xf numFmtId="0" fontId="9" fillId="0" borderId="0" xfId="6"/>
    <xf numFmtId="0" fontId="10" fillId="0" borderId="0" xfId="6" applyFont="1"/>
    <xf numFmtId="0" fontId="11" fillId="0" borderId="0" xfId="0" applyFont="1"/>
    <xf numFmtId="0" fontId="12" fillId="0" borderId="0" xfId="0" applyFont="1" applyAlignment="1">
      <alignment horizontal="left" wrapText="1"/>
    </xf>
    <xf numFmtId="0" fontId="13" fillId="0" borderId="0" xfId="7"/>
    <xf numFmtId="0" fontId="0" fillId="0" borderId="0" xfId="0" applyAlignment="1">
      <alignment horizontal="right"/>
    </xf>
    <xf numFmtId="2" fontId="4" fillId="2" borderId="5" xfId="2" applyNumberFormat="1"/>
    <xf numFmtId="3" fontId="5" fillId="0" borderId="6" xfId="3" applyNumberFormat="1"/>
    <xf numFmtId="3" fontId="0" fillId="0" borderId="0" xfId="0" applyNumberFormat="1"/>
    <xf numFmtId="3" fontId="4" fillId="2" borderId="5" xfId="2" applyNumberFormat="1"/>
    <xf numFmtId="2" fontId="4" fillId="0" borderId="5" xfId="2" applyNumberFormat="1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</cellXfs>
  <cellStyles count="19">
    <cellStyle name="20% - Accent1" xfId="4" builtinId="30"/>
    <cellStyle name="Explanatory Text" xfId="6" builtinId="53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Hyperlink" xfId="7" builtinId="8"/>
    <cellStyle name="Input" xfId="2" builtinId="20"/>
    <cellStyle name="Normal" xfId="0" builtinId="0"/>
    <cellStyle name="Percent" xfId="1" builtinId="5"/>
    <cellStyle name="Title" xfId="5" builtinId="15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ws.noaa.gov/oh/hdsc/PF_documents/TechnicalPaper_No40.pdf" TargetMode="External"/><Relationship Id="rId4" Type="http://schemas.openxmlformats.org/officeDocument/2006/relationships/hyperlink" Target="https://www.ipcc.ch/ipccreports/tar/wg1/032.htm" TargetMode="External"/><Relationship Id="rId1" Type="http://schemas.openxmlformats.org/officeDocument/2006/relationships/hyperlink" Target="https://www.epa.gov/climate-indicators/printer-friendly-pdf-downloads-indicator-text-and-figures" TargetMode="External"/><Relationship Id="rId2" Type="http://schemas.openxmlformats.org/officeDocument/2006/relationships/hyperlink" Target="https://www.ipcc.ch/publications_and_data/ar4/wg1/en/ch10s10-3-6-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workbookViewId="0">
      <selection activeCell="H31" sqref="H31"/>
    </sheetView>
  </sheetViews>
  <sheetFormatPr baseColWidth="10" defaultColWidth="8.83203125" defaultRowHeight="15" x14ac:dyDescent="0.2"/>
  <cols>
    <col min="2" max="2" width="19.5" customWidth="1"/>
    <col min="3" max="3" width="12.33203125" customWidth="1"/>
    <col min="5" max="5" width="24" customWidth="1"/>
    <col min="6" max="6" width="21.5" customWidth="1"/>
    <col min="7" max="7" width="30.1640625" customWidth="1"/>
    <col min="8" max="8" width="20.83203125" customWidth="1"/>
    <col min="9" max="9" width="26.83203125" customWidth="1"/>
    <col min="10" max="10" width="27.33203125" customWidth="1"/>
  </cols>
  <sheetData>
    <row r="1" spans="1:15" ht="23" x14ac:dyDescent="0.25">
      <c r="A1" s="14" t="s">
        <v>87</v>
      </c>
    </row>
    <row r="3" spans="1:15" ht="16" thickBot="1" x14ac:dyDescent="0.25">
      <c r="B3" t="s">
        <v>85</v>
      </c>
      <c r="I3" s="2" t="s">
        <v>29</v>
      </c>
      <c r="J3" s="3" t="s">
        <v>1</v>
      </c>
    </row>
    <row r="4" spans="1:15" ht="16" thickTop="1" x14ac:dyDescent="0.2">
      <c r="B4" t="s">
        <v>72</v>
      </c>
      <c r="I4" s="4" t="s">
        <v>30</v>
      </c>
      <c r="J4" s="5"/>
    </row>
    <row r="5" spans="1:15" x14ac:dyDescent="0.2">
      <c r="B5" t="s">
        <v>86</v>
      </c>
      <c r="I5" s="4" t="s">
        <v>31</v>
      </c>
      <c r="J5" s="5" t="s">
        <v>4</v>
      </c>
    </row>
    <row r="6" spans="1:15" x14ac:dyDescent="0.2">
      <c r="I6" s="4" t="s">
        <v>32</v>
      </c>
      <c r="J6" s="5" t="s">
        <v>33</v>
      </c>
    </row>
    <row r="7" spans="1:15" x14ac:dyDescent="0.2">
      <c r="B7" t="s">
        <v>73</v>
      </c>
      <c r="I7" s="4" t="s">
        <v>34</v>
      </c>
      <c r="J7" s="5" t="s">
        <v>35</v>
      </c>
    </row>
    <row r="8" spans="1:15" x14ac:dyDescent="0.2">
      <c r="B8" t="s">
        <v>74</v>
      </c>
      <c r="I8" s="4" t="s">
        <v>36</v>
      </c>
      <c r="J8" s="5"/>
    </row>
    <row r="9" spans="1:15" x14ac:dyDescent="0.2">
      <c r="I9" s="4" t="s">
        <v>37</v>
      </c>
      <c r="J9" s="5" t="s">
        <v>38</v>
      </c>
    </row>
    <row r="10" spans="1:15" x14ac:dyDescent="0.2">
      <c r="B10" t="s">
        <v>70</v>
      </c>
      <c r="C10" s="9"/>
      <c r="I10" s="4" t="s">
        <v>39</v>
      </c>
      <c r="J10" s="5" t="s">
        <v>40</v>
      </c>
    </row>
    <row r="11" spans="1:15" x14ac:dyDescent="0.2">
      <c r="B11" t="s">
        <v>56</v>
      </c>
      <c r="C11" s="9">
        <v>5.5</v>
      </c>
      <c r="D11" t="s">
        <v>64</v>
      </c>
      <c r="E11" s="16" t="s">
        <v>88</v>
      </c>
      <c r="I11" s="4" t="s">
        <v>41</v>
      </c>
      <c r="J11" s="5" t="s">
        <v>42</v>
      </c>
    </row>
    <row r="12" spans="1:15" x14ac:dyDescent="0.2">
      <c r="D12" s="17"/>
      <c r="E12" s="16" t="s">
        <v>84</v>
      </c>
      <c r="I12" s="4" t="s">
        <v>43</v>
      </c>
      <c r="J12" s="5"/>
    </row>
    <row r="13" spans="1:15" x14ac:dyDescent="0.2">
      <c r="B13" s="26" t="s">
        <v>68</v>
      </c>
      <c r="C13" s="25">
        <f>C11/12</f>
        <v>0.45833333333333331</v>
      </c>
      <c r="D13" t="s">
        <v>66</v>
      </c>
      <c r="E13" s="16" t="s">
        <v>65</v>
      </c>
      <c r="F13" s="15"/>
      <c r="I13" s="4" t="s">
        <v>37</v>
      </c>
      <c r="J13" s="5" t="s">
        <v>44</v>
      </c>
      <c r="O13" s="1"/>
    </row>
    <row r="14" spans="1:15" x14ac:dyDescent="0.2">
      <c r="B14" s="26" t="s">
        <v>69</v>
      </c>
      <c r="C14" s="9">
        <v>1000</v>
      </c>
      <c r="D14" t="s">
        <v>67</v>
      </c>
      <c r="E14" s="16" t="s">
        <v>77</v>
      </c>
      <c r="I14" s="4" t="s">
        <v>39</v>
      </c>
      <c r="J14" s="5" t="s">
        <v>45</v>
      </c>
      <c r="O14" s="1"/>
    </row>
    <row r="15" spans="1:15" x14ac:dyDescent="0.2">
      <c r="I15" s="4" t="s">
        <v>41</v>
      </c>
      <c r="J15" s="5" t="s">
        <v>46</v>
      </c>
      <c r="O15" s="1"/>
    </row>
    <row r="16" spans="1:15" x14ac:dyDescent="0.2">
      <c r="E16" s="16" t="s">
        <v>57</v>
      </c>
      <c r="O16" s="1"/>
    </row>
    <row r="17" spans="1:15" x14ac:dyDescent="0.2">
      <c r="E17" s="16" t="s">
        <v>83</v>
      </c>
      <c r="O17" s="1"/>
    </row>
    <row r="18" spans="1:15" ht="16" thickBot="1" x14ac:dyDescent="0.25">
      <c r="E18" s="16" t="s">
        <v>82</v>
      </c>
      <c r="I18" s="2" t="s">
        <v>0</v>
      </c>
      <c r="J18" s="3" t="s">
        <v>1</v>
      </c>
      <c r="O18" s="1"/>
    </row>
    <row r="19" spans="1:15" ht="46" thickTop="1" x14ac:dyDescent="0.2">
      <c r="A19" s="8" t="s">
        <v>50</v>
      </c>
      <c r="B19" s="6" t="s">
        <v>47</v>
      </c>
      <c r="C19" s="7" t="s">
        <v>48</v>
      </c>
      <c r="D19" s="6" t="s">
        <v>49</v>
      </c>
      <c r="E19" s="27" t="s">
        <v>75</v>
      </c>
      <c r="F19" s="27" t="s">
        <v>76</v>
      </c>
      <c r="G19" s="7"/>
      <c r="I19" s="4" t="s">
        <v>2</v>
      </c>
      <c r="J19" s="5"/>
      <c r="O19" s="1"/>
    </row>
    <row r="20" spans="1:15" x14ac:dyDescent="0.2">
      <c r="A20">
        <v>1</v>
      </c>
      <c r="B20" s="9" t="s">
        <v>51</v>
      </c>
      <c r="C20" s="21">
        <v>0.9</v>
      </c>
      <c r="D20" s="24">
        <v>1000</v>
      </c>
      <c r="E20" s="23">
        <f>D20*$C$13</f>
        <v>458.33333333333331</v>
      </c>
      <c r="F20" s="23">
        <f>E20*C20</f>
        <v>412.5</v>
      </c>
      <c r="I20" s="4" t="s">
        <v>3</v>
      </c>
      <c r="J20" s="5" t="s">
        <v>4</v>
      </c>
    </row>
    <row r="21" spans="1:15" x14ac:dyDescent="0.2">
      <c r="A21">
        <v>2</v>
      </c>
      <c r="B21" s="9" t="s">
        <v>52</v>
      </c>
      <c r="C21" s="21">
        <v>0.9</v>
      </c>
      <c r="D21" s="24">
        <v>1500</v>
      </c>
      <c r="E21" s="23">
        <f>D21*$C$13</f>
        <v>687.5</v>
      </c>
      <c r="F21" s="23">
        <f t="shared" ref="F21:F23" si="0">E21*C21</f>
        <v>618.75</v>
      </c>
      <c r="I21" s="4" t="s">
        <v>5</v>
      </c>
      <c r="J21" s="5" t="s">
        <v>6</v>
      </c>
      <c r="O21" s="1"/>
    </row>
    <row r="22" spans="1:15" x14ac:dyDescent="0.2">
      <c r="A22">
        <v>3</v>
      </c>
      <c r="B22" s="9" t="s">
        <v>53</v>
      </c>
      <c r="C22" s="21">
        <v>0.17</v>
      </c>
      <c r="D22" s="24">
        <v>2000</v>
      </c>
      <c r="E22" s="23">
        <f>D22*$C$13</f>
        <v>916.66666666666663</v>
      </c>
      <c r="F22" s="23">
        <f t="shared" si="0"/>
        <v>155.83333333333334</v>
      </c>
      <c r="I22" s="4" t="s">
        <v>7</v>
      </c>
      <c r="J22" s="5"/>
    </row>
    <row r="23" spans="1:15" x14ac:dyDescent="0.2">
      <c r="A23">
        <v>4</v>
      </c>
      <c r="B23" s="9" t="s">
        <v>54</v>
      </c>
      <c r="C23" s="21">
        <v>0.2</v>
      </c>
      <c r="D23" s="24">
        <v>500</v>
      </c>
      <c r="E23" s="23">
        <f>D23*$C$13</f>
        <v>229.16666666666666</v>
      </c>
      <c r="F23" s="23">
        <f t="shared" si="0"/>
        <v>45.833333333333336</v>
      </c>
      <c r="I23" s="4" t="s">
        <v>8</v>
      </c>
      <c r="J23" s="5" t="s">
        <v>9</v>
      </c>
    </row>
    <row r="24" spans="1:15" x14ac:dyDescent="0.2">
      <c r="A24">
        <v>5</v>
      </c>
      <c r="B24" s="9"/>
      <c r="C24" s="21"/>
      <c r="D24" s="24"/>
      <c r="E24" s="23"/>
      <c r="F24" s="23"/>
      <c r="I24" s="4" t="s">
        <v>10</v>
      </c>
      <c r="J24" s="5" t="s">
        <v>11</v>
      </c>
    </row>
    <row r="25" spans="1:15" x14ac:dyDescent="0.2">
      <c r="A25">
        <v>6</v>
      </c>
      <c r="B25" s="9"/>
      <c r="C25" s="21"/>
      <c r="D25" s="24"/>
      <c r="E25" s="23"/>
      <c r="F25" s="23"/>
      <c r="I25" s="4" t="s">
        <v>12</v>
      </c>
      <c r="J25" s="5" t="s">
        <v>13</v>
      </c>
    </row>
    <row r="26" spans="1:15" x14ac:dyDescent="0.2">
      <c r="A26">
        <v>7</v>
      </c>
      <c r="B26" s="9"/>
      <c r="C26" s="21"/>
      <c r="D26" s="24"/>
      <c r="E26" s="23"/>
      <c r="F26" s="23"/>
      <c r="I26" s="4" t="s">
        <v>14</v>
      </c>
      <c r="J26" s="5" t="s">
        <v>15</v>
      </c>
    </row>
    <row r="27" spans="1:15" ht="16" thickBot="1" x14ac:dyDescent="0.25">
      <c r="B27" s="10" t="s">
        <v>55</v>
      </c>
      <c r="C27" s="10"/>
      <c r="D27" s="22">
        <f>SUM(D20:D26)</f>
        <v>5000</v>
      </c>
      <c r="E27" s="22">
        <f>SUM(E20:E26)</f>
        <v>2291.6666666666665</v>
      </c>
      <c r="F27" s="22">
        <f>SUM(F20:F26)</f>
        <v>1232.9166666666665</v>
      </c>
      <c r="G27" s="10"/>
      <c r="I27" s="4" t="s">
        <v>16</v>
      </c>
      <c r="J27" s="5" t="s">
        <v>6</v>
      </c>
    </row>
    <row r="28" spans="1:15" ht="16" thickTop="1" x14ac:dyDescent="0.2">
      <c r="B28" s="6" t="s">
        <v>78</v>
      </c>
      <c r="F28" s="23">
        <f>F27-C14</f>
        <v>232.91666666666652</v>
      </c>
      <c r="I28" s="4" t="s">
        <v>17</v>
      </c>
      <c r="J28" s="5"/>
    </row>
    <row r="29" spans="1:15" ht="15" customHeight="1" x14ac:dyDescent="0.2">
      <c r="B29" s="12" t="s">
        <v>79</v>
      </c>
      <c r="C29" s="11"/>
      <c r="D29" s="11"/>
      <c r="E29" s="11"/>
      <c r="F29" s="13">
        <f>1-(F28/E27)</f>
        <v>0.89836363636363648</v>
      </c>
      <c r="G29" s="13" t="s">
        <v>80</v>
      </c>
      <c r="I29" s="4" t="s">
        <v>18</v>
      </c>
      <c r="J29" s="5" t="s">
        <v>19</v>
      </c>
    </row>
    <row r="30" spans="1:15" x14ac:dyDescent="0.2">
      <c r="I30" s="4" t="s">
        <v>20</v>
      </c>
      <c r="J30" s="5" t="s">
        <v>21</v>
      </c>
    </row>
    <row r="31" spans="1:15" ht="14.25" customHeight="1" x14ac:dyDescent="0.2">
      <c r="E31" s="16" t="s">
        <v>58</v>
      </c>
      <c r="I31" s="4" t="s">
        <v>22</v>
      </c>
      <c r="J31" s="5" t="s">
        <v>23</v>
      </c>
    </row>
    <row r="32" spans="1:15" ht="16.5" customHeight="1" x14ac:dyDescent="0.2">
      <c r="E32" s="16" t="s">
        <v>81</v>
      </c>
      <c r="I32" s="4" t="s">
        <v>24</v>
      </c>
      <c r="J32" s="5" t="s">
        <v>25</v>
      </c>
    </row>
    <row r="33" spans="2:10" ht="15.75" customHeight="1" x14ac:dyDescent="0.2">
      <c r="I33" s="4" t="s">
        <v>26</v>
      </c>
      <c r="J33" s="5" t="s">
        <v>25</v>
      </c>
    </row>
    <row r="34" spans="2:10" x14ac:dyDescent="0.2">
      <c r="C34" s="18"/>
      <c r="D34" s="18"/>
      <c r="E34" s="18"/>
      <c r="F34" s="18"/>
      <c r="G34" s="18"/>
      <c r="I34" s="28" t="s">
        <v>27</v>
      </c>
      <c r="J34" s="29" t="s">
        <v>28</v>
      </c>
    </row>
    <row r="35" spans="2:10" ht="15" customHeight="1" x14ac:dyDescent="0.2">
      <c r="B35" s="20" t="s">
        <v>71</v>
      </c>
      <c r="C35" s="19" t="s">
        <v>89</v>
      </c>
    </row>
    <row r="37" spans="2:10" ht="15.75" customHeight="1" x14ac:dyDescent="0.2"/>
    <row r="38" spans="2:10" ht="14.25" customHeight="1" x14ac:dyDescent="0.2">
      <c r="B38" t="s">
        <v>59</v>
      </c>
      <c r="C38" s="19" t="s">
        <v>60</v>
      </c>
    </row>
    <row r="39" spans="2:10" ht="15" customHeight="1" x14ac:dyDescent="0.2">
      <c r="B39" s="20" t="s">
        <v>62</v>
      </c>
      <c r="C39" s="19" t="s">
        <v>61</v>
      </c>
    </row>
    <row r="40" spans="2:10" ht="15" customHeight="1" x14ac:dyDescent="0.2">
      <c r="C40" s="19" t="s">
        <v>63</v>
      </c>
    </row>
    <row r="41" spans="2:10" ht="15" customHeight="1" x14ac:dyDescent="0.2"/>
    <row r="42" spans="2:10" ht="19.5" customHeight="1" x14ac:dyDescent="0.2"/>
    <row r="43" spans="2:10" ht="15" customHeight="1" x14ac:dyDescent="0.2"/>
    <row r="44" spans="2:10" ht="15" customHeight="1" x14ac:dyDescent="0.2"/>
    <row r="45" spans="2:10" ht="15" customHeight="1" x14ac:dyDescent="0.2"/>
    <row r="46" spans="2:10" ht="16.5" customHeight="1" x14ac:dyDescent="0.2"/>
    <row r="47" spans="2:10" ht="17.25" customHeight="1" x14ac:dyDescent="0.2"/>
    <row r="48" spans="2:10" ht="14.25" customHeight="1" x14ac:dyDescent="0.2"/>
    <row r="49" ht="14.25" customHeight="1" x14ac:dyDescent="0.2"/>
    <row r="50" ht="14.25" customHeight="1" x14ac:dyDescent="0.2"/>
    <row r="51" ht="16.5" customHeight="1" x14ac:dyDescent="0.2"/>
    <row r="52" ht="15" customHeight="1" x14ac:dyDescent="0.2"/>
    <row r="53" ht="19.5" customHeight="1" x14ac:dyDescent="0.2"/>
    <row r="54" ht="17.25" customHeight="1" x14ac:dyDescent="0.2"/>
    <row r="55" ht="17.25" customHeight="1" x14ac:dyDescent="0.2"/>
    <row r="56" ht="18" customHeight="1" x14ac:dyDescent="0.2"/>
    <row r="57" ht="17.25" customHeight="1" x14ac:dyDescent="0.2"/>
    <row r="58" ht="20.25" customHeight="1" x14ac:dyDescent="0.2"/>
  </sheetData>
  <hyperlinks>
    <hyperlink ref="C38" r:id="rId1"/>
    <hyperlink ref="C40" r:id="rId2"/>
    <hyperlink ref="C35" r:id="rId3" display="http://www.nws.noaa.gov/oh/hdsc/PF_documents/TechnicalPaper_No40.pdf"/>
    <hyperlink ref="C39" r:id="rId4"/>
  </hyperlinks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Squire</dc:creator>
  <cp:lastModifiedBy>Microsoft Office User</cp:lastModifiedBy>
  <dcterms:created xsi:type="dcterms:W3CDTF">2013-01-10T22:58:20Z</dcterms:created>
  <dcterms:modified xsi:type="dcterms:W3CDTF">2017-06-21T04:54:16Z</dcterms:modified>
</cp:coreProperties>
</file>